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P:\Eloterjesztesek\Testületi anyag\2025. évi\2025.05\PB\"/>
    </mc:Choice>
  </mc:AlternateContent>
  <xr:revisionPtr revIDLastSave="0" documentId="8_{766A8BC4-CED8-4165-A87F-BC6A3804134C}" xr6:coauthVersionLast="47" xr6:coauthVersionMax="47" xr10:uidLastSave="{00000000-0000-0000-0000-000000000000}"/>
  <bookViews>
    <workbookView xWindow="6645" yWindow="7245" windowWidth="26610" windowHeight="11295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1" l="1"/>
  <c r="H18" i="1" l="1"/>
  <c r="H7" i="1"/>
  <c r="F61" i="1" l="1"/>
  <c r="I42" i="1" s="1"/>
  <c r="F57" i="1" l="1"/>
  <c r="F50" i="1" l="1"/>
  <c r="I41" i="1" s="1"/>
  <c r="I43" i="1" s="1"/>
  <c r="G41" i="1"/>
  <c r="G25" i="1"/>
  <c r="G20" i="1"/>
  <c r="G10" i="1"/>
  <c r="H32" i="1" l="1"/>
  <c r="H30" i="1" l="1"/>
  <c r="H27" i="1"/>
  <c r="H41" i="1" s="1"/>
  <c r="H25" i="1" l="1"/>
  <c r="H19" i="1" l="1"/>
  <c r="H20" i="1"/>
  <c r="G43" i="1" l="1"/>
  <c r="H10" i="1" l="1"/>
  <c r="H43" i="1" s="1"/>
</calcChain>
</file>

<file path=xl/sharedStrings.xml><?xml version="1.0" encoding="utf-8"?>
<sst xmlns="http://schemas.openxmlformats.org/spreadsheetml/2006/main" count="126" uniqueCount="99">
  <si>
    <t>Péntek</t>
  </si>
  <si>
    <t>Kezdés</t>
  </si>
  <si>
    <t>Előadó</t>
  </si>
  <si>
    <t>Műsor jellege</t>
  </si>
  <si>
    <t>nagyszínpad</t>
  </si>
  <si>
    <t>Összesen:</t>
  </si>
  <si>
    <t>Szombat</t>
  </si>
  <si>
    <t>Helyszín</t>
  </si>
  <si>
    <t>utcabál</t>
  </si>
  <si>
    <t>Vasárnap</t>
  </si>
  <si>
    <t>Műsoridő (perc)</t>
  </si>
  <si>
    <t>Főzőverseny eredményhirdetés</t>
  </si>
  <si>
    <t>Főzőverseny</t>
  </si>
  <si>
    <t>Ugrálóvárak</t>
  </si>
  <si>
    <t>Biztonsági szolgálat</t>
  </si>
  <si>
    <t>Sátorbérlet</t>
  </si>
  <si>
    <t>Színpadtechnika</t>
  </si>
  <si>
    <t>Artisjus</t>
  </si>
  <si>
    <t xml:space="preserve">Egészségügyi személyzet </t>
  </si>
  <si>
    <t xml:space="preserve">Tűzoltóság </t>
  </si>
  <si>
    <t>Bruttó ktg</t>
  </si>
  <si>
    <t>Egyéb költség  összesen</t>
  </si>
  <si>
    <t>Mindösszesen:</t>
  </si>
  <si>
    <t xml:space="preserve">Egyéb költségek  </t>
  </si>
  <si>
    <t>Műsoridő perc</t>
  </si>
  <si>
    <t>Kordon bérlet</t>
  </si>
  <si>
    <t xml:space="preserve">Zsűrizés főzőverseny </t>
  </si>
  <si>
    <t xml:space="preserve">Catering </t>
  </si>
  <si>
    <t>Számlaszám</t>
  </si>
  <si>
    <t>Szállító</t>
  </si>
  <si>
    <t xml:space="preserve"> Nettó Ktg </t>
  </si>
  <si>
    <t>Syncron</t>
  </si>
  <si>
    <t>DJ</t>
  </si>
  <si>
    <t>élő koncert</t>
  </si>
  <si>
    <t>Mobil wc közbenső tisztítással</t>
  </si>
  <si>
    <t>Gokart verseny</t>
  </si>
  <si>
    <t>Műanyag cuccok</t>
  </si>
  <si>
    <t>G2024/07229</t>
  </si>
  <si>
    <t>Globál Pack Kft</t>
  </si>
  <si>
    <t>Artisjus lista</t>
  </si>
  <si>
    <t>Lovaglás 16.00-19.00 (szombat, vasárnap)</t>
  </si>
  <si>
    <t>Köbli Antalné</t>
  </si>
  <si>
    <t>KA-2024-77</t>
  </si>
  <si>
    <t>kupák főző, gokart, teniszversenyre</t>
  </si>
  <si>
    <t>Vertigo Media Kft</t>
  </si>
  <si>
    <t>2024/00585</t>
  </si>
  <si>
    <t>Hadik filmkölcsöndíj</t>
  </si>
  <si>
    <t>ledfal bérleti díj</t>
  </si>
  <si>
    <t>Penny Market Kft</t>
  </si>
  <si>
    <t>A06101488/1056/0002</t>
  </si>
  <si>
    <t>vízek, üdítők</t>
  </si>
  <si>
    <t>pogácsa,kenyér</t>
  </si>
  <si>
    <t>főzőverseny ajándékok</t>
  </si>
  <si>
    <t>Császári Pékség Kft</t>
  </si>
  <si>
    <t>Virágok</t>
  </si>
  <si>
    <t>szörp, tejszín, kukazsák</t>
  </si>
  <si>
    <t>Nemes Group Kft</t>
  </si>
  <si>
    <t>KA-2024-78</t>
  </si>
  <si>
    <t>Kupák foci</t>
  </si>
  <si>
    <t>SEASA6668659</t>
  </si>
  <si>
    <t>Kuti Gáborné</t>
  </si>
  <si>
    <t>*  Étkeztetés  számlák</t>
  </si>
  <si>
    <t>Étkeztetés csak a vásárlás *</t>
  </si>
  <si>
    <t xml:space="preserve">Kupák,oklevelek, főzőverseny ajándékok, kenyér, virágok a megnyitókra ** </t>
  </si>
  <si>
    <t>** Kupák, főzőverseny ajándékok, virágok</t>
  </si>
  <si>
    <t xml:space="preserve"> + CSÜTÖRTÖKI KERTMOZI ***</t>
  </si>
  <si>
    <t>*** Kertmozi</t>
  </si>
  <si>
    <t>Megjegyzés</t>
  </si>
  <si>
    <t>Stage Magic Kft</t>
  </si>
  <si>
    <t>Stage-2024-45</t>
  </si>
  <si>
    <t>Tényleges ktg.</t>
  </si>
  <si>
    <t>2025.07.25 PÉNTEK</t>
  </si>
  <si>
    <t>Soulwave</t>
  </si>
  <si>
    <t>Noise+</t>
  </si>
  <si>
    <t>????</t>
  </si>
  <si>
    <t>2024.07.26 SZOMBAT</t>
  </si>
  <si>
    <t>Demjén Tribute Band</t>
  </si>
  <si>
    <t>Magna Cum Laude beállás</t>
  </si>
  <si>
    <t>Magna Cum Laude koncert</t>
  </si>
  <si>
    <t>???</t>
  </si>
  <si>
    <t>19.00</t>
  </si>
  <si>
    <t>20.00</t>
  </si>
  <si>
    <t>árajánlat van</t>
  </si>
  <si>
    <t>ELŐRE KELL FIZETNI</t>
  </si>
  <si>
    <t>Pótkerék együttes</t>
  </si>
  <si>
    <t>Füves terület</t>
  </si>
  <si>
    <t>18.00</t>
  </si>
  <si>
    <t>Langallik</t>
  </si>
  <si>
    <t>Zumba</t>
  </si>
  <si>
    <t>17.30</t>
  </si>
  <si>
    <t>17.00</t>
  </si>
  <si>
    <t>16.00</t>
  </si>
  <si>
    <t xml:space="preserve">Rátoti Csikótojás </t>
  </si>
  <si>
    <t>mesejáték</t>
  </si>
  <si>
    <t>árajánlat van - megrendelve</t>
  </si>
  <si>
    <t xml:space="preserve">Cser Tamásné Lenke </t>
  </si>
  <si>
    <t>kiállításmegnyitó</t>
  </si>
  <si>
    <t>Kiskastély</t>
  </si>
  <si>
    <t>2024.07.27 VASÁRNAP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</si>
</sst>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4" x14ac:knownFonts="1">
    <font>
      <sz val="11"/>
      <color theme="1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1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1" fillId="0" borderId="0" xfId="0" applyNumberFormat="1" applyFont="1"/>
    <xf numFmtId="164" fontId="0" fillId="0" borderId="1" xfId="0" applyNumberFormat="1" applyBorder="1"/>
    <xf numFmtId="0" fontId="0" fillId="2" borderId="0" xfId="0" applyFill="1"/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1" xfId="0" applyNumberFormat="1" applyFill="1" applyBorder="1"/>
    <xf numFmtId="164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/>
    <xf numFmtId="164" fontId="2" fillId="3" borderId="1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 applyAlignment="1">
      <alignment horizontal="right"/>
    </xf>
    <xf numFmtId="164" fontId="1" fillId="5" borderId="1" xfId="0" applyNumberFormat="1" applyFont="1" applyFill="1" applyBorder="1"/>
    <xf numFmtId="16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0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0" fillId="6" borderId="1" xfId="0" applyNumberFormat="1" applyFill="1" applyBorder="1"/>
    <xf numFmtId="20" fontId="0" fillId="6" borderId="1" xfId="0" applyNumberFormat="1" applyFill="1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4" fontId="0" fillId="6" borderId="1" xfId="0" applyNumberFormat="1" applyFill="1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 wrapText="1"/>
    </xf>
    <xf numFmtId="20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164" fontId="3" fillId="6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/>
    <xf numFmtId="164" fontId="1" fillId="6" borderId="1" xfId="0" applyNumberFormat="1" applyFont="1" applyFill="1" applyBorder="1" applyAlignment="1">
      <alignment horizontal="right"/>
    </xf>
    <xf numFmtId="0" fontId="1" fillId="0" borderId="5" xfId="0" applyFont="1" applyBorder="1" applyAlignment="1">
      <alignment vertical="center" textRotation="90"/>
    </xf>
    <xf numFmtId="0" fontId="1" fillId="0" borderId="6" xfId="0" applyFont="1" applyBorder="1" applyAlignment="1">
      <alignment vertical="center" textRotation="90"/>
    </xf>
    <xf numFmtId="0" fontId="1" fillId="0" borderId="7" xfId="0" applyFont="1" applyBorder="1" applyAlignment="1">
      <alignment vertical="center" textRotation="90"/>
    </xf>
    <xf numFmtId="164" fontId="0" fillId="7" borderId="1" xfId="0" applyNumberFormat="1" applyFill="1" applyBorder="1" applyAlignment="1">
      <alignment horizontal="right"/>
    </xf>
    <xf numFmtId="164" fontId="0" fillId="7" borderId="1" xfId="0" applyNumberFormat="1" applyFill="1" applyBorder="1"/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topLeftCell="A35" workbookViewId="0">
      <selection activeCell="A21" sqref="A21:H21"/>
    </sheetView>
  </sheetViews>
  <sheetFormatPr defaultRowHeight="16.5" x14ac:dyDescent="0.3"/>
  <cols>
    <col min="1" max="1" width="6.75" customWidth="1"/>
    <col min="2" max="2" width="11" customWidth="1"/>
    <col min="3" max="3" width="20.875" customWidth="1"/>
    <col min="4" max="4" width="25.875" customWidth="1"/>
    <col min="5" max="5" width="14.625" customWidth="1"/>
    <col min="6" max="6" width="12.5" style="17" customWidth="1"/>
    <col min="7" max="7" width="14.375" customWidth="1"/>
    <col min="8" max="8" width="15.625" customWidth="1"/>
    <col min="9" max="9" width="15" hidden="1" customWidth="1"/>
    <col min="10" max="10" width="19.5" style="5" hidden="1" customWidth="1"/>
    <col min="11" max="11" width="15.375" hidden="1" customWidth="1"/>
    <col min="12" max="12" width="19.75" hidden="1" customWidth="1"/>
    <col min="13" max="13" width="17.625" customWidth="1"/>
    <col min="14" max="14" width="3" hidden="1" customWidth="1"/>
    <col min="15" max="15" width="8.875" customWidth="1"/>
  </cols>
  <sheetData>
    <row r="1" spans="1:14" x14ac:dyDescent="0.3">
      <c r="A1" s="53" t="s">
        <v>71</v>
      </c>
      <c r="B1" s="54"/>
      <c r="C1" s="54"/>
      <c r="D1" s="54"/>
      <c r="E1" s="54"/>
      <c r="F1" s="54"/>
      <c r="G1" s="54"/>
      <c r="H1" s="54"/>
      <c r="I1" s="16"/>
      <c r="J1" s="18"/>
      <c r="K1" s="12"/>
      <c r="L1" s="12"/>
      <c r="N1" t="s">
        <v>39</v>
      </c>
    </row>
    <row r="2" spans="1:14" ht="48.75" customHeight="1" x14ac:dyDescent="0.3">
      <c r="A2" s="50" t="s">
        <v>0</v>
      </c>
      <c r="B2" s="8" t="s">
        <v>1</v>
      </c>
      <c r="C2" s="8" t="s">
        <v>2</v>
      </c>
      <c r="D2" s="8" t="s">
        <v>3</v>
      </c>
      <c r="E2" s="8" t="s">
        <v>7</v>
      </c>
      <c r="F2" s="9" t="s">
        <v>10</v>
      </c>
      <c r="G2" s="4" t="s">
        <v>30</v>
      </c>
      <c r="H2" s="4" t="s">
        <v>20</v>
      </c>
      <c r="I2" s="4" t="s">
        <v>70</v>
      </c>
      <c r="J2" s="8" t="s">
        <v>28</v>
      </c>
      <c r="K2" s="4" t="s">
        <v>29</v>
      </c>
      <c r="L2" s="4" t="s">
        <v>67</v>
      </c>
    </row>
    <row r="3" spans="1:14" x14ac:dyDescent="0.3">
      <c r="A3" s="51"/>
      <c r="B3" s="28">
        <v>0.58333333333333337</v>
      </c>
      <c r="C3" s="29" t="s">
        <v>12</v>
      </c>
      <c r="D3" s="30"/>
      <c r="E3" s="31" t="s">
        <v>85</v>
      </c>
      <c r="F3" s="30"/>
      <c r="G3" s="32"/>
      <c r="H3" s="32"/>
      <c r="I3" s="19"/>
      <c r="J3" s="20"/>
      <c r="K3" s="21"/>
      <c r="L3" s="23"/>
    </row>
    <row r="4" spans="1:14" x14ac:dyDescent="0.3">
      <c r="A4" s="51"/>
      <c r="B4" s="33">
        <v>0.72916666666666663</v>
      </c>
      <c r="C4" s="34" t="s">
        <v>26</v>
      </c>
      <c r="D4" s="34"/>
      <c r="E4" s="35" t="s">
        <v>4</v>
      </c>
      <c r="F4" s="35"/>
      <c r="G4" s="32"/>
      <c r="H4" s="34"/>
      <c r="I4" s="23"/>
      <c r="J4" s="22"/>
      <c r="K4" s="12"/>
      <c r="L4" s="12"/>
    </row>
    <row r="5" spans="1:14" x14ac:dyDescent="0.3">
      <c r="A5" s="51"/>
      <c r="B5" s="33" t="s">
        <v>86</v>
      </c>
      <c r="C5" s="34" t="s">
        <v>84</v>
      </c>
      <c r="D5" s="34"/>
      <c r="E5" s="35" t="s">
        <v>4</v>
      </c>
      <c r="F5" s="35"/>
      <c r="G5" s="32"/>
      <c r="H5" s="34"/>
      <c r="I5" s="23"/>
      <c r="J5" s="22"/>
      <c r="K5" s="12"/>
      <c r="L5" s="12"/>
    </row>
    <row r="6" spans="1:14" x14ac:dyDescent="0.3">
      <c r="A6" s="51"/>
      <c r="B6" s="28"/>
      <c r="C6" s="34" t="s">
        <v>11</v>
      </c>
      <c r="D6" s="30"/>
      <c r="E6" s="31" t="s">
        <v>4</v>
      </c>
      <c r="F6" s="35"/>
      <c r="G6" s="32"/>
      <c r="H6" s="32"/>
      <c r="I6" s="6"/>
      <c r="J6" s="22"/>
      <c r="K6" s="12"/>
      <c r="L6" s="12"/>
    </row>
    <row r="7" spans="1:14" x14ac:dyDescent="0.3">
      <c r="A7" s="51"/>
      <c r="B7" s="28">
        <v>0.83333333333333337</v>
      </c>
      <c r="C7" s="34" t="s">
        <v>72</v>
      </c>
      <c r="D7" s="30" t="s">
        <v>33</v>
      </c>
      <c r="E7" s="31" t="s">
        <v>4</v>
      </c>
      <c r="F7" s="35">
        <v>75</v>
      </c>
      <c r="G7" s="32">
        <v>1628000</v>
      </c>
      <c r="H7" s="32">
        <f>G7*1.27</f>
        <v>2067560</v>
      </c>
      <c r="I7" s="6"/>
      <c r="J7" s="22"/>
      <c r="K7" s="12"/>
      <c r="L7" s="12"/>
    </row>
    <row r="8" spans="1:14" x14ac:dyDescent="0.3">
      <c r="A8" s="51"/>
      <c r="B8" s="28">
        <v>0.91666666666666663</v>
      </c>
      <c r="C8" s="29" t="s">
        <v>73</v>
      </c>
      <c r="D8" s="31" t="s">
        <v>33</v>
      </c>
      <c r="E8" s="31" t="s">
        <v>4</v>
      </c>
      <c r="F8" s="35">
        <v>90</v>
      </c>
      <c r="G8" s="32"/>
      <c r="H8" s="32"/>
      <c r="I8" s="6"/>
      <c r="J8" s="27"/>
      <c r="K8" s="23"/>
      <c r="L8" s="23"/>
    </row>
    <row r="9" spans="1:14" x14ac:dyDescent="0.3">
      <c r="A9" s="52"/>
      <c r="B9" s="33">
        <v>0.97916666666666663</v>
      </c>
      <c r="C9" s="34" t="s">
        <v>74</v>
      </c>
      <c r="D9" s="35" t="s">
        <v>32</v>
      </c>
      <c r="E9" s="35" t="s">
        <v>4</v>
      </c>
      <c r="F9" s="35"/>
      <c r="G9" s="32"/>
      <c r="H9" s="32"/>
      <c r="I9" s="6"/>
      <c r="J9" s="22"/>
      <c r="K9" s="23"/>
      <c r="L9" s="23"/>
    </row>
    <row r="10" spans="1:14" ht="18" x14ac:dyDescent="0.35">
      <c r="A10" s="55" t="s">
        <v>5</v>
      </c>
      <c r="B10" s="55"/>
      <c r="C10" s="55"/>
      <c r="D10" s="55"/>
      <c r="E10" s="55"/>
      <c r="F10" s="55"/>
      <c r="G10" s="10">
        <f>SUM(G3:G9)</f>
        <v>1628000</v>
      </c>
      <c r="H10" s="10">
        <f>SUM(H3:H9)</f>
        <v>2067560</v>
      </c>
      <c r="I10" s="10"/>
      <c r="J10" s="22"/>
      <c r="K10" s="12"/>
      <c r="L10" s="12"/>
    </row>
    <row r="11" spans="1:14" x14ac:dyDescent="0.3">
      <c r="A11" s="54" t="s">
        <v>75</v>
      </c>
      <c r="B11" s="54"/>
      <c r="C11" s="54"/>
      <c r="D11" s="54"/>
      <c r="E11" s="54"/>
      <c r="F11" s="54"/>
      <c r="G11" s="54"/>
      <c r="H11" s="54"/>
      <c r="I11" s="24"/>
      <c r="J11" s="22"/>
      <c r="K11" s="12"/>
      <c r="L11" s="12"/>
    </row>
    <row r="12" spans="1:14" ht="57" customHeight="1" x14ac:dyDescent="0.3">
      <c r="A12" s="45" t="s">
        <v>6</v>
      </c>
      <c r="B12" s="8" t="s">
        <v>1</v>
      </c>
      <c r="C12" s="8" t="s">
        <v>2</v>
      </c>
      <c r="D12" s="8" t="s">
        <v>3</v>
      </c>
      <c r="E12" s="8" t="s">
        <v>7</v>
      </c>
      <c r="F12" s="9" t="s">
        <v>10</v>
      </c>
      <c r="G12" s="9" t="s">
        <v>30</v>
      </c>
      <c r="H12" s="4" t="s">
        <v>20</v>
      </c>
      <c r="I12" s="25"/>
      <c r="J12" s="22"/>
      <c r="K12" s="12"/>
      <c r="L12" s="12"/>
    </row>
    <row r="13" spans="1:14" x14ac:dyDescent="0.3">
      <c r="A13" s="46"/>
      <c r="B13" s="33" t="s">
        <v>91</v>
      </c>
      <c r="C13" s="34" t="s">
        <v>92</v>
      </c>
      <c r="D13" s="35" t="s">
        <v>93</v>
      </c>
      <c r="E13" s="35"/>
      <c r="F13" s="35"/>
      <c r="G13" s="36"/>
      <c r="H13" s="32"/>
      <c r="I13" s="6"/>
      <c r="J13" s="22"/>
      <c r="K13" s="23"/>
      <c r="L13" s="23"/>
    </row>
    <row r="14" spans="1:14" x14ac:dyDescent="0.3">
      <c r="A14" s="46"/>
      <c r="B14" s="33" t="s">
        <v>90</v>
      </c>
      <c r="C14" s="34" t="s">
        <v>88</v>
      </c>
      <c r="D14" s="35"/>
      <c r="E14" s="35"/>
      <c r="F14" s="35"/>
      <c r="G14" s="36"/>
      <c r="H14" s="32"/>
      <c r="I14" s="6"/>
      <c r="J14" s="22"/>
      <c r="K14" s="23"/>
      <c r="L14" s="23"/>
    </row>
    <row r="15" spans="1:14" x14ac:dyDescent="0.3">
      <c r="A15" s="46"/>
      <c r="B15" s="33" t="s">
        <v>89</v>
      </c>
      <c r="C15" s="34" t="s">
        <v>87</v>
      </c>
      <c r="D15" s="35"/>
      <c r="E15" s="35"/>
      <c r="F15" s="35"/>
      <c r="G15" s="36"/>
      <c r="H15" s="32"/>
      <c r="I15" s="6"/>
      <c r="J15" s="22"/>
      <c r="K15" s="23"/>
      <c r="L15" s="23"/>
    </row>
    <row r="16" spans="1:14" x14ac:dyDescent="0.3">
      <c r="A16" s="46"/>
      <c r="B16" s="33" t="s">
        <v>80</v>
      </c>
      <c r="C16" s="34" t="s">
        <v>76</v>
      </c>
      <c r="D16" s="35" t="s">
        <v>33</v>
      </c>
      <c r="E16" s="35" t="s">
        <v>4</v>
      </c>
      <c r="F16" s="35">
        <v>60</v>
      </c>
      <c r="G16" s="36">
        <v>600000</v>
      </c>
      <c r="H16" s="32">
        <v>630000</v>
      </c>
      <c r="I16" s="6"/>
      <c r="J16" s="22"/>
      <c r="K16" s="23"/>
      <c r="L16" s="23"/>
    </row>
    <row r="17" spans="1:16" x14ac:dyDescent="0.3">
      <c r="A17" s="46"/>
      <c r="B17" s="33" t="s">
        <v>81</v>
      </c>
      <c r="C17" s="34" t="s">
        <v>77</v>
      </c>
      <c r="D17" s="35"/>
      <c r="E17" s="35"/>
      <c r="F17" s="35"/>
      <c r="G17" s="36"/>
      <c r="H17" s="32"/>
      <c r="I17" s="6"/>
      <c r="J17" s="22"/>
      <c r="K17" s="23"/>
      <c r="L17" s="23"/>
    </row>
    <row r="18" spans="1:16" x14ac:dyDescent="0.3">
      <c r="A18" s="46"/>
      <c r="B18" s="33">
        <v>0.875</v>
      </c>
      <c r="C18" s="34" t="s">
        <v>78</v>
      </c>
      <c r="D18" s="35" t="s">
        <v>33</v>
      </c>
      <c r="E18" s="35" t="s">
        <v>4</v>
      </c>
      <c r="F18" s="35">
        <v>90</v>
      </c>
      <c r="G18" s="36">
        <v>4630000</v>
      </c>
      <c r="H18" s="32">
        <f>G18*1.27</f>
        <v>5880100</v>
      </c>
      <c r="I18" s="6"/>
      <c r="J18" s="22"/>
      <c r="K18" s="23"/>
      <c r="L18" s="23"/>
      <c r="M18" t="s">
        <v>83</v>
      </c>
      <c r="O18">
        <f>4958000*1.27</f>
        <v>6296660</v>
      </c>
      <c r="P18" t="s">
        <v>79</v>
      </c>
    </row>
    <row r="19" spans="1:16" x14ac:dyDescent="0.3">
      <c r="A19" s="47"/>
      <c r="B19" s="33">
        <v>0.9375</v>
      </c>
      <c r="C19" s="34" t="s">
        <v>31</v>
      </c>
      <c r="D19" s="35" t="s">
        <v>8</v>
      </c>
      <c r="E19" s="35" t="s">
        <v>4</v>
      </c>
      <c r="F19" s="35">
        <v>240</v>
      </c>
      <c r="G19" s="36">
        <v>360000</v>
      </c>
      <c r="H19" s="32">
        <f>G19*1.27</f>
        <v>457200</v>
      </c>
      <c r="I19" s="6"/>
      <c r="J19" s="22"/>
      <c r="K19" s="23"/>
      <c r="L19" s="23"/>
    </row>
    <row r="20" spans="1:16" ht="18" x14ac:dyDescent="0.35">
      <c r="A20" s="60" t="s">
        <v>5</v>
      </c>
      <c r="B20" s="61"/>
      <c r="C20" s="61"/>
      <c r="D20" s="61"/>
      <c r="E20" s="61"/>
      <c r="F20" s="62"/>
      <c r="G20" s="11">
        <f>SUM(G13:G19)</f>
        <v>5590000</v>
      </c>
      <c r="H20" s="10">
        <f>SUM(H13:H19)</f>
        <v>6967300</v>
      </c>
      <c r="I20" s="10"/>
      <c r="J20" s="22"/>
      <c r="K20" s="23"/>
      <c r="L20" s="23"/>
    </row>
    <row r="21" spans="1:16" ht="18" customHeight="1" x14ac:dyDescent="0.3">
      <c r="A21" s="54" t="s">
        <v>98</v>
      </c>
      <c r="B21" s="54"/>
      <c r="C21" s="54"/>
      <c r="D21" s="54"/>
      <c r="E21" s="54"/>
      <c r="F21" s="54"/>
      <c r="G21" s="54"/>
      <c r="H21" s="54"/>
      <c r="I21" s="24"/>
      <c r="J21" s="22"/>
      <c r="K21" s="23"/>
      <c r="L21" s="23"/>
    </row>
    <row r="22" spans="1:16" ht="54" customHeight="1" x14ac:dyDescent="0.3">
      <c r="A22" s="50" t="s">
        <v>9</v>
      </c>
      <c r="B22" s="8" t="s">
        <v>1</v>
      </c>
      <c r="C22" s="8" t="s">
        <v>2</v>
      </c>
      <c r="D22" s="8" t="s">
        <v>3</v>
      </c>
      <c r="E22" s="8" t="s">
        <v>7</v>
      </c>
      <c r="F22" s="9" t="s">
        <v>24</v>
      </c>
      <c r="G22" s="9" t="s">
        <v>30</v>
      </c>
      <c r="H22" s="2"/>
      <c r="I22" s="6"/>
      <c r="J22" s="22"/>
      <c r="K22" s="23"/>
      <c r="L22" s="23"/>
    </row>
    <row r="23" spans="1:16" ht="16.5" customHeight="1" x14ac:dyDescent="0.3">
      <c r="A23" s="51"/>
      <c r="B23" s="33">
        <v>0.66666666666666663</v>
      </c>
      <c r="C23" s="37" t="s">
        <v>95</v>
      </c>
      <c r="D23" s="38" t="s">
        <v>96</v>
      </c>
      <c r="E23" s="38" t="s">
        <v>97</v>
      </c>
      <c r="F23" s="38"/>
      <c r="G23" s="36"/>
      <c r="H23" s="32"/>
      <c r="I23" s="6"/>
      <c r="J23" s="22"/>
      <c r="K23" s="23"/>
      <c r="L23" s="23"/>
    </row>
    <row r="24" spans="1:16" x14ac:dyDescent="0.3">
      <c r="A24" s="52"/>
      <c r="B24" s="39"/>
      <c r="C24" s="40"/>
      <c r="D24" s="41"/>
      <c r="E24" s="41"/>
      <c r="F24" s="41"/>
      <c r="G24" s="42"/>
      <c r="H24" s="43"/>
      <c r="I24" s="6"/>
      <c r="J24" s="22"/>
      <c r="K24" s="23"/>
      <c r="L24" s="23"/>
    </row>
    <row r="25" spans="1:16" ht="18" x14ac:dyDescent="0.35">
      <c r="A25" s="55" t="s">
        <v>5</v>
      </c>
      <c r="B25" s="55"/>
      <c r="C25" s="55"/>
      <c r="D25" s="55"/>
      <c r="E25" s="55"/>
      <c r="F25" s="55"/>
      <c r="G25" s="11">
        <f>SUM(G23:G23)</f>
        <v>0</v>
      </c>
      <c r="H25" s="11">
        <f>SUM(H23:H23)</f>
        <v>0</v>
      </c>
      <c r="I25" s="11"/>
      <c r="J25" s="22"/>
      <c r="K25" s="23"/>
      <c r="L25" s="23"/>
    </row>
    <row r="26" spans="1:16" x14ac:dyDescent="0.3">
      <c r="A26" s="54" t="s">
        <v>23</v>
      </c>
      <c r="B26" s="54"/>
      <c r="C26" s="54"/>
      <c r="D26" s="54"/>
      <c r="E26" s="54"/>
      <c r="F26" s="54"/>
      <c r="G26" s="12"/>
      <c r="H26" s="2"/>
      <c r="I26" s="6"/>
      <c r="J26" s="22"/>
      <c r="K26" s="23"/>
      <c r="L26" s="23"/>
    </row>
    <row r="27" spans="1:16" ht="17.25" customHeight="1" x14ac:dyDescent="0.3">
      <c r="A27" s="71" t="s">
        <v>16</v>
      </c>
      <c r="B27" s="71"/>
      <c r="C27" s="71"/>
      <c r="D27" s="71"/>
      <c r="E27" s="71"/>
      <c r="F27" s="71"/>
      <c r="G27" s="36">
        <v>3318000</v>
      </c>
      <c r="H27" s="32">
        <f>G27*1.27</f>
        <v>4213860</v>
      </c>
      <c r="I27" s="6"/>
      <c r="J27" s="22"/>
      <c r="K27" s="23"/>
      <c r="L27" s="23"/>
      <c r="M27" t="s">
        <v>82</v>
      </c>
    </row>
    <row r="28" spans="1:16" s="3" customFormat="1" x14ac:dyDescent="0.3">
      <c r="A28" s="59" t="s">
        <v>13</v>
      </c>
      <c r="B28" s="59"/>
      <c r="C28" s="59"/>
      <c r="D28" s="59"/>
      <c r="E28" s="59"/>
      <c r="F28" s="59"/>
      <c r="G28" s="48"/>
      <c r="H28" s="49">
        <v>330000</v>
      </c>
      <c r="I28" s="6"/>
      <c r="J28" s="22"/>
      <c r="K28" s="23"/>
      <c r="L28" s="23"/>
    </row>
    <row r="29" spans="1:16" x14ac:dyDescent="0.3">
      <c r="A29" s="72" t="s">
        <v>14</v>
      </c>
      <c r="B29" s="73"/>
      <c r="C29" s="73"/>
      <c r="D29" s="73"/>
      <c r="E29" s="73"/>
      <c r="F29" s="74"/>
      <c r="G29" s="48">
        <v>900600</v>
      </c>
      <c r="H29" s="49">
        <v>900600</v>
      </c>
      <c r="I29" s="6"/>
      <c r="J29" s="22"/>
      <c r="K29" s="23"/>
      <c r="L29" s="23"/>
    </row>
    <row r="30" spans="1:16" x14ac:dyDescent="0.3">
      <c r="A30" s="72" t="s">
        <v>34</v>
      </c>
      <c r="B30" s="73"/>
      <c r="C30" s="73"/>
      <c r="D30" s="73"/>
      <c r="E30" s="73"/>
      <c r="F30" s="74"/>
      <c r="G30" s="48">
        <v>400000</v>
      </c>
      <c r="H30" s="49">
        <f t="shared" ref="H30" si="0">G30*1.27</f>
        <v>508000</v>
      </c>
      <c r="I30" s="6"/>
      <c r="J30" s="22"/>
      <c r="K30" s="23"/>
      <c r="L30" s="23"/>
    </row>
    <row r="31" spans="1:16" s="3" customFormat="1" x14ac:dyDescent="0.3">
      <c r="A31" s="68" t="s">
        <v>18</v>
      </c>
      <c r="B31" s="69"/>
      <c r="C31" s="69"/>
      <c r="D31" s="69"/>
      <c r="E31" s="69"/>
      <c r="F31" s="70"/>
      <c r="G31" s="36">
        <v>280000</v>
      </c>
      <c r="H31" s="32">
        <v>280000</v>
      </c>
      <c r="I31" s="6"/>
      <c r="J31" s="22"/>
      <c r="K31" s="23"/>
      <c r="L31" s="23"/>
      <c r="M31" s="3" t="s">
        <v>94</v>
      </c>
    </row>
    <row r="32" spans="1:16" x14ac:dyDescent="0.3">
      <c r="A32" s="72" t="s">
        <v>15</v>
      </c>
      <c r="B32" s="73"/>
      <c r="C32" s="73"/>
      <c r="D32" s="73"/>
      <c r="E32" s="73"/>
      <c r="F32" s="74"/>
      <c r="G32" s="48">
        <v>600000</v>
      </c>
      <c r="H32" s="49">
        <f>G32*1.27</f>
        <v>762000</v>
      </c>
      <c r="I32" s="6"/>
      <c r="J32" s="22"/>
      <c r="K32" s="23"/>
      <c r="L32" s="23"/>
    </row>
    <row r="33" spans="1:12" s="3" customFormat="1" x14ac:dyDescent="0.3">
      <c r="A33" s="59" t="s">
        <v>62</v>
      </c>
      <c r="B33" s="59"/>
      <c r="C33" s="59"/>
      <c r="D33" s="59"/>
      <c r="E33" s="59"/>
      <c r="F33" s="59"/>
      <c r="G33" s="48"/>
      <c r="H33" s="49">
        <v>230000</v>
      </c>
      <c r="I33" s="6"/>
      <c r="J33" s="27"/>
      <c r="K33" s="23"/>
      <c r="L33" s="23"/>
    </row>
    <row r="34" spans="1:12" ht="17.25" customHeight="1" x14ac:dyDescent="0.3">
      <c r="A34" s="59" t="s">
        <v>63</v>
      </c>
      <c r="B34" s="59"/>
      <c r="C34" s="59"/>
      <c r="D34" s="59"/>
      <c r="E34" s="59"/>
      <c r="F34" s="59"/>
      <c r="G34" s="48"/>
      <c r="H34" s="49">
        <v>170000</v>
      </c>
      <c r="I34" s="6"/>
      <c r="J34" s="22"/>
      <c r="K34" s="23"/>
      <c r="L34" s="23"/>
    </row>
    <row r="35" spans="1:12" x14ac:dyDescent="0.3">
      <c r="A35" s="59" t="s">
        <v>17</v>
      </c>
      <c r="B35" s="59"/>
      <c r="C35" s="59"/>
      <c r="D35" s="59"/>
      <c r="E35" s="59"/>
      <c r="F35" s="59"/>
      <c r="G35" s="48"/>
      <c r="H35" s="49">
        <v>200000</v>
      </c>
      <c r="I35" s="6"/>
      <c r="J35" s="22"/>
      <c r="K35" s="12"/>
      <c r="L35" s="12"/>
    </row>
    <row r="36" spans="1:12" x14ac:dyDescent="0.3">
      <c r="A36" s="59" t="s">
        <v>19</v>
      </c>
      <c r="B36" s="59"/>
      <c r="C36" s="59"/>
      <c r="D36" s="59"/>
      <c r="E36" s="59"/>
      <c r="F36" s="59"/>
      <c r="G36" s="48">
        <v>150000</v>
      </c>
      <c r="H36" s="49">
        <v>190500</v>
      </c>
      <c r="I36" s="6"/>
      <c r="J36" s="22"/>
      <c r="K36" s="12"/>
      <c r="L36" s="12"/>
    </row>
    <row r="37" spans="1:12" x14ac:dyDescent="0.3">
      <c r="A37" s="59" t="s">
        <v>25</v>
      </c>
      <c r="B37" s="59"/>
      <c r="C37" s="59"/>
      <c r="D37" s="59"/>
      <c r="E37" s="59"/>
      <c r="F37" s="59"/>
      <c r="G37" s="48"/>
      <c r="H37" s="49">
        <v>200000</v>
      </c>
      <c r="I37" s="6"/>
      <c r="J37" s="22"/>
      <c r="K37" s="12"/>
      <c r="L37" s="12"/>
    </row>
    <row r="38" spans="1:12" x14ac:dyDescent="0.3">
      <c r="A38" s="63" t="s">
        <v>35</v>
      </c>
      <c r="B38" s="64"/>
      <c r="C38" s="64"/>
      <c r="D38" s="64"/>
      <c r="E38" s="64"/>
      <c r="F38" s="65"/>
      <c r="G38" s="7"/>
      <c r="H38" s="6"/>
      <c r="I38" s="6"/>
      <c r="J38" s="22"/>
      <c r="K38" s="12"/>
      <c r="L38" s="12"/>
    </row>
    <row r="39" spans="1:12" x14ac:dyDescent="0.3">
      <c r="A39" s="58" t="s">
        <v>27</v>
      </c>
      <c r="B39" s="58"/>
      <c r="C39" s="58"/>
      <c r="D39" s="58"/>
      <c r="E39" s="58"/>
      <c r="F39" s="58"/>
      <c r="G39" s="7"/>
      <c r="H39" s="6">
        <v>150000</v>
      </c>
      <c r="I39" s="6"/>
      <c r="J39" s="22"/>
      <c r="K39" s="12"/>
      <c r="L39" s="12"/>
    </row>
    <row r="40" spans="1:12" x14ac:dyDescent="0.3">
      <c r="A40" s="63" t="s">
        <v>40</v>
      </c>
      <c r="B40" s="64"/>
      <c r="C40" s="64"/>
      <c r="D40" s="64"/>
      <c r="E40" s="64"/>
      <c r="F40" s="65"/>
      <c r="G40" s="7"/>
      <c r="H40" s="6"/>
      <c r="I40" s="6"/>
      <c r="J40" s="22"/>
      <c r="K40" s="12"/>
      <c r="L40" s="12"/>
    </row>
    <row r="41" spans="1:12" x14ac:dyDescent="0.3">
      <c r="A41" s="57" t="s">
        <v>21</v>
      </c>
      <c r="B41" s="57"/>
      <c r="C41" s="57"/>
      <c r="D41" s="57"/>
      <c r="E41" s="57"/>
      <c r="F41" s="57"/>
      <c r="G41" s="13">
        <f>SUM(G27:G36)</f>
        <v>5648600</v>
      </c>
      <c r="H41" s="13">
        <f>SUM(H27:H39)</f>
        <v>8134960</v>
      </c>
      <c r="I41" s="13">
        <f>SUM(I27:I39)</f>
        <v>0</v>
      </c>
      <c r="J41" s="22"/>
      <c r="K41" s="12"/>
      <c r="L41" s="12"/>
    </row>
    <row r="42" spans="1:12" x14ac:dyDescent="0.3">
      <c r="A42" s="75" t="s">
        <v>65</v>
      </c>
      <c r="B42" s="75"/>
      <c r="C42" s="75"/>
      <c r="D42" s="75"/>
      <c r="E42" s="75"/>
      <c r="F42" s="75"/>
      <c r="G42" s="44"/>
      <c r="H42" s="44">
        <v>400000</v>
      </c>
      <c r="I42" s="26">
        <f>F61</f>
        <v>317500</v>
      </c>
      <c r="J42" s="22"/>
    </row>
    <row r="43" spans="1:12" x14ac:dyDescent="0.3">
      <c r="A43" s="56" t="s">
        <v>22</v>
      </c>
      <c r="B43" s="56"/>
      <c r="C43" s="56"/>
      <c r="D43" s="56"/>
      <c r="E43" s="56"/>
      <c r="F43" s="56"/>
      <c r="G43" s="14">
        <f>G10+G20+G25+G41</f>
        <v>12866600</v>
      </c>
      <c r="H43" s="14">
        <f>H10+H20+H25+H41+H42</f>
        <v>17569820</v>
      </c>
      <c r="I43" s="14">
        <f>I10+I20+I25+I41+I42</f>
        <v>317500</v>
      </c>
      <c r="J43" s="22"/>
    </row>
    <row r="45" spans="1:12" x14ac:dyDescent="0.3">
      <c r="E45" s="67"/>
      <c r="F45" s="67"/>
      <c r="G45" s="1"/>
    </row>
    <row r="46" spans="1:12" hidden="1" x14ac:dyDescent="0.3">
      <c r="A46" s="66" t="s">
        <v>61</v>
      </c>
      <c r="B46" s="66"/>
      <c r="C46" s="66"/>
      <c r="D46">
        <v>44</v>
      </c>
    </row>
    <row r="47" spans="1:12" hidden="1" x14ac:dyDescent="0.3">
      <c r="A47" s="67" t="s">
        <v>38</v>
      </c>
      <c r="B47" s="67"/>
      <c r="C47" s="17" t="s">
        <v>37</v>
      </c>
      <c r="D47" t="s">
        <v>36</v>
      </c>
      <c r="E47" s="15">
        <v>45477</v>
      </c>
      <c r="F47" s="17">
        <v>55305</v>
      </c>
    </row>
    <row r="48" spans="1:12" hidden="1" x14ac:dyDescent="0.3">
      <c r="A48" s="67" t="s">
        <v>48</v>
      </c>
      <c r="B48" s="67"/>
      <c r="C48" s="17" t="s">
        <v>49</v>
      </c>
      <c r="D48" t="s">
        <v>50</v>
      </c>
      <c r="E48" s="15">
        <v>45495</v>
      </c>
      <c r="F48" s="17">
        <v>123312</v>
      </c>
    </row>
    <row r="49" spans="1:6" hidden="1" x14ac:dyDescent="0.3">
      <c r="A49" s="67" t="s">
        <v>56</v>
      </c>
      <c r="B49" s="67"/>
      <c r="C49" s="17">
        <v>201057</v>
      </c>
      <c r="D49" t="s">
        <v>55</v>
      </c>
      <c r="E49" s="15">
        <v>45495</v>
      </c>
      <c r="F49" s="17">
        <v>19400</v>
      </c>
    </row>
    <row r="50" spans="1:6" hidden="1" x14ac:dyDescent="0.3">
      <c r="A50" s="17"/>
      <c r="B50" s="17"/>
      <c r="C50" s="17"/>
      <c r="F50" s="17">
        <f>SUM(F47:F49)</f>
        <v>198017</v>
      </c>
    </row>
    <row r="51" spans="1:6" hidden="1" x14ac:dyDescent="0.3">
      <c r="A51" s="66" t="s">
        <v>64</v>
      </c>
      <c r="B51" s="66"/>
      <c r="C51" s="66"/>
      <c r="D51">
        <v>45</v>
      </c>
    </row>
    <row r="52" spans="1:6" hidden="1" x14ac:dyDescent="0.3">
      <c r="A52" s="67" t="s">
        <v>41</v>
      </c>
      <c r="B52" s="67"/>
      <c r="C52" s="17" t="s">
        <v>42</v>
      </c>
      <c r="D52" t="s">
        <v>43</v>
      </c>
      <c r="E52" s="15">
        <v>45490</v>
      </c>
      <c r="F52" s="17">
        <v>48000</v>
      </c>
    </row>
    <row r="53" spans="1:6" hidden="1" x14ac:dyDescent="0.3">
      <c r="A53" s="67" t="s">
        <v>56</v>
      </c>
      <c r="B53" s="67"/>
      <c r="C53" s="17">
        <v>201046</v>
      </c>
      <c r="D53" t="s">
        <v>52</v>
      </c>
      <c r="E53" s="15">
        <v>45490</v>
      </c>
      <c r="F53" s="17">
        <v>27740</v>
      </c>
    </row>
    <row r="54" spans="1:6" hidden="1" x14ac:dyDescent="0.3">
      <c r="A54" s="67" t="s">
        <v>60</v>
      </c>
      <c r="B54" s="67"/>
      <c r="C54" s="17" t="s">
        <v>59</v>
      </c>
      <c r="D54" t="s">
        <v>54</v>
      </c>
      <c r="E54" s="15">
        <v>45499</v>
      </c>
      <c r="F54" s="17">
        <v>26999</v>
      </c>
    </row>
    <row r="55" spans="1:6" hidden="1" x14ac:dyDescent="0.3">
      <c r="A55" s="17"/>
      <c r="B55" s="17" t="s">
        <v>53</v>
      </c>
      <c r="C55" s="17">
        <v>24101464</v>
      </c>
      <c r="D55" t="s">
        <v>51</v>
      </c>
      <c r="E55" s="15">
        <v>45500</v>
      </c>
      <c r="F55" s="17">
        <v>40080</v>
      </c>
    </row>
    <row r="56" spans="1:6" hidden="1" x14ac:dyDescent="0.3">
      <c r="A56" s="67" t="s">
        <v>41</v>
      </c>
      <c r="B56" s="67"/>
      <c r="C56" s="17" t="s">
        <v>57</v>
      </c>
      <c r="D56" t="s">
        <v>58</v>
      </c>
      <c r="E56" s="15">
        <v>45492</v>
      </c>
      <c r="F56" s="17">
        <v>19400</v>
      </c>
    </row>
    <row r="57" spans="1:6" hidden="1" x14ac:dyDescent="0.3">
      <c r="A57" s="17"/>
      <c r="B57" s="17"/>
      <c r="C57" s="17"/>
      <c r="E57" s="15"/>
      <c r="F57" s="17">
        <f>SUM(F52:F56)</f>
        <v>162219</v>
      </c>
    </row>
    <row r="58" spans="1:6" hidden="1" x14ac:dyDescent="0.3">
      <c r="A58" s="66" t="s">
        <v>66</v>
      </c>
      <c r="B58" s="66"/>
      <c r="C58" s="66"/>
      <c r="D58">
        <v>53</v>
      </c>
    </row>
    <row r="59" spans="1:6" hidden="1" x14ac:dyDescent="0.3">
      <c r="A59" s="67" t="s">
        <v>44</v>
      </c>
      <c r="B59" s="67"/>
      <c r="C59" s="17" t="s">
        <v>45</v>
      </c>
      <c r="D59" t="s">
        <v>46</v>
      </c>
      <c r="E59" s="15">
        <v>45489</v>
      </c>
      <c r="F59" s="17">
        <v>38100</v>
      </c>
    </row>
    <row r="60" spans="1:6" hidden="1" x14ac:dyDescent="0.3">
      <c r="A60" s="67" t="s">
        <v>68</v>
      </c>
      <c r="B60" s="67"/>
      <c r="C60" s="17" t="s">
        <v>69</v>
      </c>
      <c r="D60" t="s">
        <v>47</v>
      </c>
      <c r="E60" s="15">
        <v>45504</v>
      </c>
      <c r="F60" s="17">
        <v>279400</v>
      </c>
    </row>
    <row r="61" spans="1:6" hidden="1" x14ac:dyDescent="0.3">
      <c r="A61" s="67"/>
      <c r="B61" s="67"/>
      <c r="C61" s="67"/>
      <c r="F61" s="17">
        <f>SUM(F59:F60)</f>
        <v>317500</v>
      </c>
    </row>
    <row r="62" spans="1:6" x14ac:dyDescent="0.3">
      <c r="A62" s="67"/>
      <c r="B62" s="67"/>
      <c r="C62" s="17"/>
    </row>
    <row r="63" spans="1:6" x14ac:dyDescent="0.3">
      <c r="A63" s="17"/>
      <c r="B63" s="17"/>
      <c r="C63" s="17"/>
    </row>
  </sheetData>
  <mergeCells count="41">
    <mergeCell ref="E45:F45"/>
    <mergeCell ref="A34:F34"/>
    <mergeCell ref="A31:F31"/>
    <mergeCell ref="A26:F26"/>
    <mergeCell ref="A27:F27"/>
    <mergeCell ref="A28:F28"/>
    <mergeCell ref="A29:F29"/>
    <mergeCell ref="A30:F30"/>
    <mergeCell ref="A32:F32"/>
    <mergeCell ref="A33:F33"/>
    <mergeCell ref="A40:F40"/>
    <mergeCell ref="A42:F42"/>
    <mergeCell ref="A46:C46"/>
    <mergeCell ref="A61:C61"/>
    <mergeCell ref="A62:B62"/>
    <mergeCell ref="A48:B48"/>
    <mergeCell ref="A47:B47"/>
    <mergeCell ref="A51:C51"/>
    <mergeCell ref="A52:B52"/>
    <mergeCell ref="A53:B53"/>
    <mergeCell ref="A58:C58"/>
    <mergeCell ref="A59:B59"/>
    <mergeCell ref="A54:B54"/>
    <mergeCell ref="A49:B49"/>
    <mergeCell ref="A56:B56"/>
    <mergeCell ref="A60:B60"/>
    <mergeCell ref="A2:A9"/>
    <mergeCell ref="A1:H1"/>
    <mergeCell ref="A11:H11"/>
    <mergeCell ref="A10:F10"/>
    <mergeCell ref="A43:F43"/>
    <mergeCell ref="A41:F41"/>
    <mergeCell ref="A39:F39"/>
    <mergeCell ref="A37:F37"/>
    <mergeCell ref="A25:F25"/>
    <mergeCell ref="A21:H21"/>
    <mergeCell ref="A20:F20"/>
    <mergeCell ref="A36:F36"/>
    <mergeCell ref="A35:F35"/>
    <mergeCell ref="A38:F38"/>
    <mergeCell ref="A22:A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Kálmán Virág</cp:lastModifiedBy>
  <cp:lastPrinted>2024-07-16T13:04:11Z</cp:lastPrinted>
  <dcterms:created xsi:type="dcterms:W3CDTF">2022-02-10T16:47:29Z</dcterms:created>
  <dcterms:modified xsi:type="dcterms:W3CDTF">2025-05-08T11:36:54Z</dcterms:modified>
</cp:coreProperties>
</file>